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cronijoh\Downloads\"/>
    </mc:Choice>
  </mc:AlternateContent>
  <xr:revisionPtr revIDLastSave="0" documentId="13_ncr:1_{F85C80F5-BE2B-405A-AEFA-7F9EAE989AD7}" xr6:coauthVersionLast="47" xr6:coauthVersionMax="47" xr10:uidLastSave="{00000000-0000-0000-0000-000000000000}"/>
  <bookViews>
    <workbookView xWindow="-110" yWindow="-110" windowWidth="19420" windowHeight="10420" activeTab="3" xr2:uid="{7F43BFCC-D69A-436A-B542-9BCBA78374CA}"/>
  </bookViews>
  <sheets>
    <sheet name="Instructions" sheetId="4" r:id="rId1"/>
    <sheet name="Personnel" sheetId="1" r:id="rId2"/>
    <sheet name="Weekly Cost Tracker" sheetId="2" r:id="rId3"/>
    <sheet name="Cost Results"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4" i="2" l="1"/>
  <c r="E8" i="3" s="1"/>
  <c r="J8" i="3" s="1"/>
  <c r="O14" i="2"/>
  <c r="E7" i="3" s="1"/>
  <c r="J7" i="3" s="1"/>
  <c r="K14" i="2"/>
  <c r="E6" i="3" s="1"/>
  <c r="J6" i="3" s="1"/>
  <c r="G14" i="2"/>
  <c r="E5" i="3" s="1"/>
  <c r="J5" i="3" s="1"/>
  <c r="F24" i="1"/>
  <c r="F23" i="1"/>
  <c r="F22" i="1"/>
  <c r="F21" i="1"/>
  <c r="F20" i="1"/>
  <c r="F19" i="1"/>
  <c r="F18" i="1"/>
  <c r="S13" i="2"/>
  <c r="D8" i="3" s="1"/>
  <c r="I8" i="3" s="1"/>
  <c r="P13" i="2"/>
  <c r="C8" i="3" s="1"/>
  <c r="H8" i="3" s="1"/>
  <c r="O13" i="2"/>
  <c r="O18" i="2" s="1"/>
  <c r="F7" i="3" s="1"/>
  <c r="K7" i="3" s="1"/>
  <c r="L13" i="2"/>
  <c r="C7" i="3" s="1"/>
  <c r="H7" i="3" s="1"/>
  <c r="K13" i="2"/>
  <c r="D6" i="3" s="1"/>
  <c r="I6" i="3" s="1"/>
  <c r="H13" i="2"/>
  <c r="C6" i="3" s="1"/>
  <c r="H6" i="3" s="1"/>
  <c r="D13" i="2"/>
  <c r="C5" i="3" s="1"/>
  <c r="H5" i="3" s="1"/>
  <c r="E4" i="2"/>
  <c r="E5" i="2"/>
  <c r="E6" i="2"/>
  <c r="E7" i="2"/>
  <c r="E8" i="2"/>
  <c r="E9" i="2"/>
  <c r="E10" i="2"/>
  <c r="E11" i="2"/>
  <c r="E12" i="2"/>
  <c r="E3" i="2"/>
  <c r="F11" i="1"/>
  <c r="F12" i="1"/>
  <c r="F13" i="1"/>
  <c r="F14" i="1"/>
  <c r="F15" i="1"/>
  <c r="F16" i="1"/>
  <c r="F17" i="1"/>
  <c r="F5" i="1"/>
  <c r="F6" i="1"/>
  <c r="F7" i="1"/>
  <c r="F8" i="1"/>
  <c r="F9" i="1"/>
  <c r="F10" i="1"/>
  <c r="F4" i="1"/>
  <c r="F7" i="2" s="1"/>
  <c r="G7" i="2" s="1"/>
  <c r="S18" i="2" l="1"/>
  <c r="F8" i="3" s="1"/>
  <c r="K8" i="3" s="1"/>
  <c r="D7" i="3"/>
  <c r="I7" i="3" s="1"/>
  <c r="K18" i="2"/>
  <c r="F6" i="3" s="1"/>
  <c r="K6" i="3" s="1"/>
  <c r="F9" i="2"/>
  <c r="G9" i="2" s="1"/>
  <c r="F12" i="2"/>
  <c r="G12" i="2" s="1"/>
  <c r="F6" i="2"/>
  <c r="G6" i="2" s="1"/>
  <c r="F11" i="2"/>
  <c r="G11" i="2" s="1"/>
  <c r="F8" i="2"/>
  <c r="G8" i="2" s="1"/>
  <c r="F5" i="2"/>
  <c r="G5" i="2" s="1"/>
  <c r="F3" i="2"/>
  <c r="G3" i="2" s="1"/>
  <c r="F10" i="2"/>
  <c r="G10" i="2" s="1"/>
  <c r="F4" i="2"/>
  <c r="G4" i="2" s="1"/>
  <c r="G13" i="2" l="1"/>
  <c r="D5" i="3" l="1"/>
  <c r="I5" i="3" s="1"/>
  <c r="G18" i="2"/>
  <c r="F5" i="3" s="1"/>
  <c r="K5" i="3" s="1"/>
</calcChain>
</file>

<file path=xl/sharedStrings.xml><?xml version="1.0" encoding="utf-8"?>
<sst xmlns="http://schemas.openxmlformats.org/spreadsheetml/2006/main" count="130" uniqueCount="60">
  <si>
    <t>Occupation</t>
  </si>
  <si>
    <t>Annual Salary</t>
  </si>
  <si>
    <t>Fringe Benefits</t>
  </si>
  <si>
    <t>Example</t>
  </si>
  <si>
    <t>MD</t>
  </si>
  <si>
    <t>NP</t>
  </si>
  <si>
    <t>PA</t>
  </si>
  <si>
    <t>MA</t>
  </si>
  <si>
    <t>RN</t>
  </si>
  <si>
    <t>Front Desk</t>
  </si>
  <si>
    <t>Per-Minute Wage</t>
  </si>
  <si>
    <t>Alternative Staff 2</t>
  </si>
  <si>
    <t>Alternative Staff 3</t>
  </si>
  <si>
    <t>Alternative Staff 4</t>
  </si>
  <si>
    <t>Alternative Staff 5</t>
  </si>
  <si>
    <t>Alternative Staff 6</t>
  </si>
  <si>
    <t>Alternative Staff 7</t>
  </si>
  <si>
    <t>Activity 1</t>
  </si>
  <si>
    <t>Activity</t>
  </si>
  <si>
    <t>Activity 2</t>
  </si>
  <si>
    <t>Activity 3</t>
  </si>
  <si>
    <t>Activity 4</t>
  </si>
  <si>
    <t>Activity 5</t>
  </si>
  <si>
    <t>Activity 6</t>
  </si>
  <si>
    <t>Activity 7</t>
  </si>
  <si>
    <t>Activity 8</t>
  </si>
  <si>
    <t>Activity 9</t>
  </si>
  <si>
    <t>Activity 10</t>
  </si>
  <si>
    <t>Replication Scenario 1</t>
  </si>
  <si>
    <t>Replication Scenario 2</t>
  </si>
  <si>
    <t>Personnel</t>
  </si>
  <si>
    <t>Weekly Time (Minutes)</t>
  </si>
  <si>
    <t>Cost ($)</t>
  </si>
  <si>
    <t>-</t>
  </si>
  <si>
    <t>Replication Staff 1</t>
  </si>
  <si>
    <t>EX</t>
  </si>
  <si>
    <t>Scenario</t>
  </si>
  <si>
    <t>Alternate Staff 1</t>
  </si>
  <si>
    <t>Personnel Costs</t>
  </si>
  <si>
    <t>Other Costs</t>
  </si>
  <si>
    <t>Materials</t>
  </si>
  <si>
    <t>Equipment</t>
  </si>
  <si>
    <t>Resources</t>
  </si>
  <si>
    <t>Total Weekly Costs</t>
  </si>
  <si>
    <t>Weekly</t>
  </si>
  <si>
    <t>Yearly</t>
  </si>
  <si>
    <t>Personnel Time (Min)</t>
  </si>
  <si>
    <t>Personnel Cost ($)</t>
  </si>
  <si>
    <t>Other Costs ($)</t>
  </si>
  <si>
    <t>Total Costs ($)</t>
  </si>
  <si>
    <t>Intervention</t>
  </si>
  <si>
    <r>
      <rPr>
        <b/>
        <u/>
        <sz val="11"/>
        <color theme="1"/>
        <rFont val="Calibri"/>
        <family val="2"/>
        <scheme val="minor"/>
      </rPr>
      <t>Instructions</t>
    </r>
    <r>
      <rPr>
        <sz val="11"/>
        <color theme="1"/>
        <rFont val="Calibri"/>
        <family val="2"/>
        <scheme val="minor"/>
      </rPr>
      <t>: Enter in the occupations, salaries, and fringe benefits of each individual involved in your replication effort; the per-minute wage will auto-calculate. If needed, add more rows.</t>
    </r>
  </si>
  <si>
    <t>INSTRUCTIONS</t>
  </si>
  <si>
    <t>Enter the time (minutes) and personnel occupation for each activity listed. Enter or match the per-minute wage associated with each occupation from the Personnel sheet. Multiply time by wage to get the cost ($) by activity.</t>
  </si>
  <si>
    <t>Sum time and costs from the rows above.</t>
  </si>
  <si>
    <t>Sum costs from the rows below.</t>
  </si>
  <si>
    <t>Enter the other resource-based costs associated with your intervention.</t>
  </si>
  <si>
    <t>Sum the Personnel Costs with Other Costs to determine Total Costs</t>
  </si>
  <si>
    <r>
      <rPr>
        <b/>
        <u/>
        <sz val="11"/>
        <color theme="1"/>
        <rFont val="Calibri"/>
        <family val="2"/>
        <scheme val="minor"/>
      </rPr>
      <t>Instructions</t>
    </r>
    <r>
      <rPr>
        <sz val="11"/>
        <color theme="1"/>
        <rFont val="Calibri"/>
        <family val="2"/>
        <scheme val="minor"/>
      </rPr>
      <t>: Results should auto-populate here, but triple-check all numbers, results, and formulas before reporting.</t>
    </r>
  </si>
  <si>
    <t>This Replication Cost Calculator is intented to be an introductory guide to estimating costs of your intervention and replications. It can be used prospectively (e.g., what would it hypothetically cost if we used nurses instead of medical assistants?) or retrospectively. For implementation projects, we highly recommend measuring the costs associated with each phase of your project (e.g., pre-implementation, implementation, and sustainment) and using our Costing Guidebook to interpret these results. Lastly, this is a generic spreadsheet, so you will most likely need to adapt it to the needs of your specific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</si>
</sst>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u/>
      <sz val="11"/>
      <color theme="1"/>
      <name val="Calibri"/>
      <family val="2"/>
      <scheme val="minor"/>
    </font>
  </fonts>
  <fills count="10">
    <fill>
      <patternFill patternType="none"/>
    </fill>
    <fill>
      <patternFill patternType="gray125"/>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30">
    <xf numFmtId="0" fontId="0" fillId="0" borderId="0" xfId="0"/>
    <xf numFmtId="0" fontId="0" fillId="0" borderId="1" xfId="0" applyBorder="1"/>
    <xf numFmtId="0" fontId="0" fillId="3" borderId="1" xfId="0" applyFill="1" applyBorder="1"/>
    <xf numFmtId="164" fontId="0" fillId="3" borderId="1" xfId="0" applyNumberFormat="1" applyFill="1" applyBorder="1"/>
    <xf numFmtId="10" fontId="0" fillId="3" borderId="1" xfId="0" applyNumberFormat="1" applyFill="1" applyBorder="1"/>
    <xf numFmtId="0" fontId="0" fillId="4" borderId="1" xfId="0" applyFill="1" applyBorder="1" applyAlignment="1">
      <alignment wrapText="1"/>
    </xf>
    <xf numFmtId="164" fontId="0" fillId="4" borderId="1" xfId="0" applyNumberFormat="1" applyFill="1" applyBorder="1"/>
    <xf numFmtId="10" fontId="0" fillId="4" borderId="1" xfId="0" applyNumberFormat="1" applyFill="1" applyBorder="1"/>
    <xf numFmtId="0" fontId="2" fillId="0" borderId="1" xfId="0" applyFont="1" applyBorder="1"/>
    <xf numFmtId="0" fontId="0" fillId="5" borderId="1" xfId="0" applyFill="1" applyBorder="1"/>
    <xf numFmtId="164" fontId="0" fillId="5" borderId="1" xfId="0" applyNumberFormat="1" applyFill="1" applyBorder="1"/>
    <xf numFmtId="10" fontId="0" fillId="5" borderId="1" xfId="0" applyNumberFormat="1" applyFill="1" applyBorder="1"/>
    <xf numFmtId="0" fontId="2" fillId="5" borderId="1" xfId="0" applyFont="1" applyFill="1" applyBorder="1" applyAlignment="1">
      <alignment wrapText="1"/>
    </xf>
    <xf numFmtId="0" fontId="2" fillId="5" borderId="1" xfId="0" applyFont="1" applyFill="1" applyBorder="1"/>
    <xf numFmtId="1" fontId="0" fillId="5" borderId="1" xfId="0" applyNumberFormat="1" applyFill="1" applyBorder="1"/>
    <xf numFmtId="0" fontId="0" fillId="5" borderId="1" xfId="0" applyFill="1" applyBorder="1" applyAlignment="1">
      <alignment horizontal="center"/>
    </xf>
    <xf numFmtId="44" fontId="0" fillId="5" borderId="1" xfId="1" applyFont="1" applyFill="1" applyBorder="1"/>
    <xf numFmtId="0" fontId="0" fillId="6" borderId="1" xfId="0" applyFill="1" applyBorder="1" applyAlignment="1">
      <alignment wrapText="1"/>
    </xf>
    <xf numFmtId="164" fontId="0" fillId="6" borderId="1" xfId="0" applyNumberFormat="1" applyFill="1" applyBorder="1"/>
    <xf numFmtId="10" fontId="0" fillId="6" borderId="1" xfId="0" applyNumberFormat="1" applyFill="1" applyBorder="1"/>
    <xf numFmtId="0" fontId="2" fillId="3" borderId="1" xfId="0" applyFont="1" applyFill="1" applyBorder="1" applyAlignment="1">
      <alignment wrapText="1"/>
    </xf>
    <xf numFmtId="0" fontId="2" fillId="3" borderId="1" xfId="0" applyFont="1" applyFill="1" applyBorder="1"/>
    <xf numFmtId="2" fontId="0" fillId="3" borderId="1" xfId="0" applyNumberFormat="1" applyFill="1" applyBorder="1"/>
    <xf numFmtId="44" fontId="0" fillId="3" borderId="1" xfId="1" applyFont="1" applyFill="1" applyBorder="1"/>
    <xf numFmtId="1" fontId="0" fillId="3" borderId="1" xfId="0" applyNumberFormat="1" applyFill="1" applyBorder="1"/>
    <xf numFmtId="0" fontId="0" fillId="3" borderId="1" xfId="0" applyFill="1" applyBorder="1" applyAlignment="1">
      <alignment horizontal="center"/>
    </xf>
    <xf numFmtId="0" fontId="2" fillId="4" borderId="1" xfId="0" applyFont="1" applyFill="1" applyBorder="1" applyAlignment="1">
      <alignment wrapText="1"/>
    </xf>
    <xf numFmtId="0" fontId="2" fillId="4" borderId="1" xfId="0" applyFont="1" applyFill="1" applyBorder="1"/>
    <xf numFmtId="2" fontId="0" fillId="4" borderId="1" xfId="0" applyNumberFormat="1" applyFill="1" applyBorder="1"/>
    <xf numFmtId="0" fontId="0" fillId="4" borderId="1" xfId="0" applyFill="1" applyBorder="1"/>
    <xf numFmtId="44" fontId="0" fillId="4" borderId="1" xfId="1" applyFont="1" applyFill="1" applyBorder="1"/>
    <xf numFmtId="1" fontId="0" fillId="4" borderId="1" xfId="0" applyNumberFormat="1" applyFill="1" applyBorder="1"/>
    <xf numFmtId="0" fontId="0" fillId="4" borderId="1" xfId="0" applyFill="1" applyBorder="1" applyAlignment="1">
      <alignment horizontal="center"/>
    </xf>
    <xf numFmtId="0" fontId="2" fillId="6" borderId="1" xfId="0" applyFont="1" applyFill="1" applyBorder="1" applyAlignment="1">
      <alignment wrapText="1"/>
    </xf>
    <xf numFmtId="0" fontId="2" fillId="6" borderId="1" xfId="0" applyFont="1" applyFill="1" applyBorder="1"/>
    <xf numFmtId="2" fontId="0" fillId="6" borderId="1" xfId="0" applyNumberFormat="1" applyFill="1" applyBorder="1"/>
    <xf numFmtId="0" fontId="0" fillId="6" borderId="1" xfId="0" applyFill="1" applyBorder="1"/>
    <xf numFmtId="44" fontId="0" fillId="6" borderId="1" xfId="1" applyFont="1" applyFill="1" applyBorder="1"/>
    <xf numFmtId="1" fontId="0" fillId="6" borderId="1" xfId="0" applyNumberFormat="1" applyFill="1" applyBorder="1"/>
    <xf numFmtId="0" fontId="0" fillId="6" borderId="1" xfId="0" applyFill="1" applyBorder="1" applyAlignment="1">
      <alignment horizontal="center"/>
    </xf>
    <xf numFmtId="0" fontId="0" fillId="0" borderId="2" xfId="0" applyBorder="1"/>
    <xf numFmtId="0" fontId="0" fillId="0" borderId="3" xfId="0" applyBorder="1"/>
    <xf numFmtId="0" fontId="0" fillId="5" borderId="6" xfId="0" applyFill="1" applyBorder="1" applyAlignment="1">
      <alignment horizontal="center"/>
    </xf>
    <xf numFmtId="44" fontId="0" fillId="5" borderId="6" xfId="1" applyFont="1" applyFill="1" applyBorder="1"/>
    <xf numFmtId="1" fontId="0" fillId="3" borderId="6" xfId="0" applyNumberFormat="1" applyFill="1" applyBorder="1"/>
    <xf numFmtId="0" fontId="0" fillId="3" borderId="6" xfId="0" applyFill="1" applyBorder="1" applyAlignment="1">
      <alignment horizontal="center"/>
    </xf>
    <xf numFmtId="44" fontId="0" fillId="3" borderId="6" xfId="1" applyFont="1" applyFill="1" applyBorder="1"/>
    <xf numFmtId="1" fontId="0" fillId="4" borderId="6" xfId="0" applyNumberFormat="1" applyFill="1" applyBorder="1"/>
    <xf numFmtId="0" fontId="0" fillId="4" borderId="6" xfId="0" applyFill="1" applyBorder="1" applyAlignment="1">
      <alignment horizontal="center"/>
    </xf>
    <xf numFmtId="44" fontId="0" fillId="4" borderId="6" xfId="1" applyFont="1" applyFill="1" applyBorder="1"/>
    <xf numFmtId="1" fontId="0" fillId="6" borderId="6" xfId="0" applyNumberFormat="1" applyFill="1" applyBorder="1"/>
    <xf numFmtId="0" fontId="0" fillId="6" borderId="6" xfId="0" applyFill="1" applyBorder="1" applyAlignment="1">
      <alignment horizontal="center"/>
    </xf>
    <xf numFmtId="44" fontId="0" fillId="6" borderId="7" xfId="1" applyFont="1" applyFill="1" applyBorder="1"/>
    <xf numFmtId="1" fontId="0" fillId="5" borderId="4" xfId="0" applyNumberFormat="1" applyFill="1" applyBorder="1"/>
    <xf numFmtId="44" fontId="0" fillId="3" borderId="4" xfId="1" applyFont="1" applyFill="1" applyBorder="1"/>
    <xf numFmtId="44" fontId="0" fillId="4" borderId="4" xfId="1" applyFont="1" applyFill="1" applyBorder="1"/>
    <xf numFmtId="0" fontId="2" fillId="0" borderId="2" xfId="0" applyFont="1" applyBorder="1"/>
    <xf numFmtId="0" fontId="2" fillId="7" borderId="10" xfId="0" applyFont="1" applyFill="1" applyBorder="1"/>
    <xf numFmtId="0" fontId="2" fillId="6" borderId="11" xfId="0" applyFont="1" applyFill="1" applyBorder="1" applyAlignment="1">
      <alignment wrapText="1"/>
    </xf>
    <xf numFmtId="0" fontId="2" fillId="7" borderId="10" xfId="0" applyFont="1" applyFill="1" applyBorder="1" applyAlignment="1">
      <alignment horizontal="left" indent="1"/>
    </xf>
    <xf numFmtId="1" fontId="0" fillId="5" borderId="6" xfId="0" applyNumberFormat="1" applyFill="1" applyBorder="1" applyAlignment="1">
      <alignment horizontal="center"/>
    </xf>
    <xf numFmtId="1" fontId="0" fillId="5" borderId="1" xfId="0" applyNumberFormat="1" applyFill="1" applyBorder="1" applyAlignment="1">
      <alignment horizontal="center"/>
    </xf>
    <xf numFmtId="44" fontId="0" fillId="6" borderId="11" xfId="1" applyFont="1" applyFill="1" applyBorder="1"/>
    <xf numFmtId="0" fontId="2" fillId="7" borderId="10" xfId="0" applyFont="1" applyFill="1" applyBorder="1" applyAlignment="1">
      <alignment horizontal="left" wrapText="1" indent="1"/>
    </xf>
    <xf numFmtId="0" fontId="2" fillId="7" borderId="5" xfId="0" applyFont="1" applyFill="1" applyBorder="1" applyAlignment="1">
      <alignment horizontal="left" wrapText="1"/>
    </xf>
    <xf numFmtId="0" fontId="2" fillId="7" borderId="12" xfId="0" applyFont="1" applyFill="1" applyBorder="1" applyAlignment="1">
      <alignment horizontal="left" wrapText="1" indent="1"/>
    </xf>
    <xf numFmtId="1" fontId="0" fillId="5" borderId="4" xfId="0" applyNumberFormat="1" applyFill="1" applyBorder="1" applyAlignment="1">
      <alignment horizontal="center"/>
    </xf>
    <xf numFmtId="0" fontId="0" fillId="5" borderId="4" xfId="0" applyFill="1" applyBorder="1" applyAlignment="1">
      <alignment horizontal="center"/>
    </xf>
    <xf numFmtId="44" fontId="0" fillId="5" borderId="4" xfId="1" applyFont="1" applyFill="1" applyBorder="1"/>
    <xf numFmtId="1" fontId="0" fillId="3" borderId="4" xfId="0" applyNumberFormat="1" applyFill="1" applyBorder="1"/>
    <xf numFmtId="0" fontId="0" fillId="3" borderId="4" xfId="0" applyFill="1" applyBorder="1" applyAlignment="1">
      <alignment horizontal="center"/>
    </xf>
    <xf numFmtId="1" fontId="0" fillId="4" borderId="4" xfId="0" applyNumberFormat="1" applyFill="1" applyBorder="1"/>
    <xf numFmtId="0" fontId="0" fillId="4" borderId="4" xfId="0" applyFill="1" applyBorder="1" applyAlignment="1">
      <alignment horizontal="center"/>
    </xf>
    <xf numFmtId="1" fontId="0" fillId="6" borderId="4" xfId="0" applyNumberFormat="1" applyFill="1" applyBorder="1"/>
    <xf numFmtId="0" fontId="0" fillId="6" borderId="4" xfId="0" applyFill="1" applyBorder="1" applyAlignment="1">
      <alignment horizontal="center"/>
    </xf>
    <xf numFmtId="44" fontId="0" fillId="6" borderId="13" xfId="1" applyFont="1" applyFill="1" applyBorder="1"/>
    <xf numFmtId="0" fontId="2" fillId="7" borderId="14" xfId="0" applyFont="1" applyFill="1" applyBorder="1" applyAlignment="1">
      <alignment wrapText="1"/>
    </xf>
    <xf numFmtId="1" fontId="0" fillId="5" borderId="3" xfId="0" applyNumberFormat="1" applyFill="1" applyBorder="1" applyAlignment="1">
      <alignment horizontal="center"/>
    </xf>
    <xf numFmtId="0" fontId="0" fillId="5" borderId="3" xfId="0" applyFill="1" applyBorder="1" applyAlignment="1">
      <alignment horizontal="center"/>
    </xf>
    <xf numFmtId="44" fontId="0" fillId="5" borderId="3" xfId="1" applyFont="1" applyFill="1" applyBorder="1"/>
    <xf numFmtId="1" fontId="0" fillId="3" borderId="3" xfId="0" applyNumberFormat="1" applyFill="1" applyBorder="1"/>
    <xf numFmtId="0" fontId="0" fillId="3" borderId="3" xfId="0" applyFill="1" applyBorder="1" applyAlignment="1">
      <alignment horizontal="center"/>
    </xf>
    <xf numFmtId="44" fontId="0" fillId="3" borderId="3" xfId="1" applyFont="1" applyFill="1" applyBorder="1"/>
    <xf numFmtId="1" fontId="0" fillId="4" borderId="3" xfId="0" applyNumberFormat="1" applyFill="1" applyBorder="1"/>
    <xf numFmtId="0" fontId="0" fillId="4" borderId="3" xfId="0" applyFill="1" applyBorder="1" applyAlignment="1">
      <alignment horizontal="center"/>
    </xf>
    <xf numFmtId="44" fontId="0" fillId="4" borderId="3" xfId="1" applyFont="1" applyFill="1" applyBorder="1"/>
    <xf numFmtId="1" fontId="0" fillId="6" borderId="3" xfId="0" applyNumberFormat="1" applyFill="1" applyBorder="1"/>
    <xf numFmtId="0" fontId="0" fillId="6" borderId="3" xfId="0" applyFill="1" applyBorder="1" applyAlignment="1">
      <alignment horizontal="center"/>
    </xf>
    <xf numFmtId="44" fontId="0" fillId="6" borderId="15" xfId="1" applyFont="1" applyFill="1" applyBorder="1"/>
    <xf numFmtId="0" fontId="2" fillId="7" borderId="12" xfId="0" applyFont="1" applyFill="1" applyBorder="1" applyAlignment="1">
      <alignment wrapText="1"/>
    </xf>
    <xf numFmtId="0" fontId="0" fillId="2" borderId="1" xfId="0" applyFill="1" applyBorder="1" applyAlignment="1">
      <alignment wrapText="1"/>
    </xf>
    <xf numFmtId="0" fontId="0" fillId="0" borderId="1" xfId="0" applyBorder="1" applyAlignment="1">
      <alignment wrapText="1"/>
    </xf>
    <xf numFmtId="44" fontId="0" fillId="5" borderId="1" xfId="0" applyNumberFormat="1" applyFill="1" applyBorder="1"/>
    <xf numFmtId="44" fontId="0" fillId="3" borderId="1" xfId="0" applyNumberFormat="1" applyFill="1" applyBorder="1"/>
    <xf numFmtId="44" fontId="0" fillId="4" borderId="1" xfId="0" applyNumberFormat="1" applyFill="1" applyBorder="1"/>
    <xf numFmtId="44" fontId="0" fillId="6" borderId="1" xfId="0" applyNumberFormat="1" applyFill="1" applyBorder="1"/>
    <xf numFmtId="0" fontId="2" fillId="4" borderId="8" xfId="0" applyFont="1" applyFill="1" applyBorder="1" applyAlignment="1">
      <alignment horizontal="center"/>
    </xf>
    <xf numFmtId="0" fontId="2" fillId="6" borderId="8" xfId="0" applyFont="1" applyFill="1" applyBorder="1" applyAlignment="1">
      <alignment horizontal="center"/>
    </xf>
    <xf numFmtId="0" fontId="2" fillId="6" borderId="9" xfId="0" applyFont="1" applyFill="1" applyBorder="1" applyAlignment="1">
      <alignment horizontal="center"/>
    </xf>
    <xf numFmtId="0" fontId="2" fillId="5" borderId="8" xfId="0" applyFont="1" applyFill="1" applyBorder="1" applyAlignment="1">
      <alignment horizontal="center"/>
    </xf>
    <xf numFmtId="0" fontId="2" fillId="3" borderId="8" xfId="0" applyFont="1" applyFill="1" applyBorder="1" applyAlignment="1">
      <alignment horizontal="center"/>
    </xf>
    <xf numFmtId="0" fontId="2" fillId="2" borderId="3" xfId="0" applyFont="1" applyFill="1" applyBorder="1" applyAlignment="1">
      <alignment wrapText="1"/>
    </xf>
    <xf numFmtId="0" fontId="0" fillId="0" borderId="3" xfId="0" applyBorder="1" applyAlignment="1">
      <alignment horizontal="center"/>
    </xf>
    <xf numFmtId="0" fontId="0" fillId="0" borderId="0" xfId="0" applyBorder="1"/>
    <xf numFmtId="0" fontId="2" fillId="0" borderId="0" xfId="0" applyFont="1" applyBorder="1"/>
    <xf numFmtId="0" fontId="2" fillId="0" borderId="25" xfId="0" applyFont="1" applyBorder="1"/>
    <xf numFmtId="0" fontId="4" fillId="0" borderId="0" xfId="0" applyFont="1" applyBorder="1" applyAlignment="1">
      <alignment horizontal="center"/>
    </xf>
    <xf numFmtId="0" fontId="0" fillId="0" borderId="0" xfId="0" applyAlignment="1">
      <alignment wrapText="1"/>
    </xf>
    <xf numFmtId="0" fontId="4" fillId="8" borderId="20" xfId="0" applyFont="1" applyFill="1" applyBorder="1" applyAlignment="1">
      <alignment horizontal="center"/>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9" borderId="26" xfId="0" applyFill="1" applyBorder="1" applyAlignment="1">
      <alignment horizontal="left" wrapText="1"/>
    </xf>
    <xf numFmtId="0" fontId="0" fillId="0" borderId="23" xfId="0" applyBorder="1" applyAlignment="1">
      <alignment horizontal="left" wrapText="1"/>
    </xf>
    <xf numFmtId="0" fontId="0" fillId="9" borderId="21" xfId="0" applyFill="1" applyBorder="1" applyAlignment="1">
      <alignment horizontal="left" vertical="center" wrapText="1"/>
    </xf>
    <xf numFmtId="0" fontId="0" fillId="9" borderId="22" xfId="0" applyFill="1" applyBorder="1" applyAlignment="1">
      <alignment horizontal="left" vertical="center" wrapText="1"/>
    </xf>
    <xf numFmtId="0" fontId="0" fillId="9" borderId="27" xfId="0" applyFill="1" applyBorder="1" applyAlignment="1">
      <alignment horizontal="left" vertical="center" wrapText="1"/>
    </xf>
    <xf numFmtId="0" fontId="0" fillId="0" borderId="24"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0" fontId="0" fillId="0" borderId="0" xfId="0" applyBorder="1" applyAlignment="1">
      <alignment horizontal="left" wrapText="1"/>
    </xf>
    <xf numFmtId="0" fontId="0" fillId="0" borderId="19" xfId="0" applyBorder="1" applyAlignment="1">
      <alignment horizontal="left" wrapText="1"/>
    </xf>
    <xf numFmtId="0" fontId="0" fillId="0" borderId="32" xfId="0"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0" fillId="2" borderId="3" xfId="0"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39F31-5E8E-42B7-88A9-BB4F5B35A535}">
  <dimension ref="B1:I11"/>
  <sheetViews>
    <sheetView workbookViewId="0">
      <selection activeCell="B2" sqref="B2:I9"/>
    </sheetView>
  </sheetViews>
  <sheetFormatPr defaultRowHeight="14.5" x14ac:dyDescent="0.35"/>
  <cols>
    <col min="1" max="1" width="2.6328125" customWidth="1"/>
  </cols>
  <sheetData>
    <row r="1" spans="2:9" ht="8.5" customHeight="1" thickBot="1" x14ac:dyDescent="0.4"/>
    <row r="2" spans="2:9" ht="14.5" customHeight="1" x14ac:dyDescent="0.35">
      <c r="B2" s="120" t="s">
        <v>59</v>
      </c>
      <c r="C2" s="121"/>
      <c r="D2" s="121"/>
      <c r="E2" s="121"/>
      <c r="F2" s="121"/>
      <c r="G2" s="121"/>
      <c r="H2" s="121"/>
      <c r="I2" s="122"/>
    </row>
    <row r="3" spans="2:9" x14ac:dyDescent="0.35">
      <c r="B3" s="123"/>
      <c r="C3" s="124"/>
      <c r="D3" s="124"/>
      <c r="E3" s="124"/>
      <c r="F3" s="124"/>
      <c r="G3" s="124"/>
      <c r="H3" s="124"/>
      <c r="I3" s="125"/>
    </row>
    <row r="4" spans="2:9" x14ac:dyDescent="0.35">
      <c r="B4" s="123"/>
      <c r="C4" s="124"/>
      <c r="D4" s="124"/>
      <c r="E4" s="124"/>
      <c r="F4" s="124"/>
      <c r="G4" s="124"/>
      <c r="H4" s="124"/>
      <c r="I4" s="125"/>
    </row>
    <row r="5" spans="2:9" x14ac:dyDescent="0.35">
      <c r="B5" s="123"/>
      <c r="C5" s="124"/>
      <c r="D5" s="124"/>
      <c r="E5" s="124"/>
      <c r="F5" s="124"/>
      <c r="G5" s="124"/>
      <c r="H5" s="124"/>
      <c r="I5" s="125"/>
    </row>
    <row r="6" spans="2:9" x14ac:dyDescent="0.35">
      <c r="B6" s="123"/>
      <c r="C6" s="124"/>
      <c r="D6" s="124"/>
      <c r="E6" s="124"/>
      <c r="F6" s="124"/>
      <c r="G6" s="124"/>
      <c r="H6" s="124"/>
      <c r="I6" s="125"/>
    </row>
    <row r="7" spans="2:9" x14ac:dyDescent="0.35">
      <c r="B7" s="123"/>
      <c r="C7" s="124"/>
      <c r="D7" s="124"/>
      <c r="E7" s="124"/>
      <c r="F7" s="124"/>
      <c r="G7" s="124"/>
      <c r="H7" s="124"/>
      <c r="I7" s="125"/>
    </row>
    <row r="8" spans="2:9" x14ac:dyDescent="0.35">
      <c r="B8" s="123"/>
      <c r="C8" s="124"/>
      <c r="D8" s="124"/>
      <c r="E8" s="124"/>
      <c r="F8" s="124"/>
      <c r="G8" s="124"/>
      <c r="H8" s="124"/>
      <c r="I8" s="125"/>
    </row>
    <row r="9" spans="2:9" ht="15" thickBot="1" x14ac:dyDescent="0.4">
      <c r="B9" s="126"/>
      <c r="C9" s="127"/>
      <c r="D9" s="127"/>
      <c r="E9" s="127"/>
      <c r="F9" s="127"/>
      <c r="G9" s="127"/>
      <c r="H9" s="127"/>
      <c r="I9" s="128"/>
    </row>
    <row r="10" spans="2:9" x14ac:dyDescent="0.35">
      <c r="B10" s="107"/>
      <c r="C10" s="107"/>
      <c r="D10" s="107"/>
      <c r="E10" s="107"/>
      <c r="F10" s="107"/>
      <c r="G10" s="107"/>
      <c r="H10" s="107"/>
      <c r="I10" s="107"/>
    </row>
    <row r="11" spans="2:9" x14ac:dyDescent="0.35">
      <c r="B11" s="107"/>
      <c r="C11" s="107"/>
      <c r="D11" s="107"/>
      <c r="E11" s="107"/>
      <c r="F11" s="107"/>
      <c r="G11" s="107"/>
      <c r="H11" s="107"/>
      <c r="I11" s="107"/>
    </row>
  </sheetData>
  <mergeCells count="1">
    <mergeCell ref="B2:I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6B0C3-0BDC-4FBE-99BC-FA8F569456DD}">
  <dimension ref="B1:F24"/>
  <sheetViews>
    <sheetView workbookViewId="0">
      <selection activeCell="B2" sqref="B2:F2"/>
    </sheetView>
  </sheetViews>
  <sheetFormatPr defaultRowHeight="14.5" x14ac:dyDescent="0.35"/>
  <cols>
    <col min="1" max="1" width="2.36328125" customWidth="1"/>
    <col min="2" max="2" width="11.453125" customWidth="1"/>
    <col min="3" max="3" width="10.36328125" customWidth="1"/>
    <col min="4" max="4" width="9.81640625" bestFit="1" customWidth="1"/>
    <col min="6" max="6" width="15" customWidth="1"/>
  </cols>
  <sheetData>
    <row r="1" spans="2:6" ht="7.5" customHeight="1" thickBot="1" x14ac:dyDescent="0.4"/>
    <row r="2" spans="2:6" ht="44" customHeight="1" thickBot="1" x14ac:dyDescent="0.4">
      <c r="B2" s="117" t="s">
        <v>51</v>
      </c>
      <c r="C2" s="118"/>
      <c r="D2" s="118"/>
      <c r="E2" s="118"/>
      <c r="F2" s="119"/>
    </row>
    <row r="3" spans="2:6" ht="29" x14ac:dyDescent="0.35">
      <c r="B3" s="101" t="s">
        <v>36</v>
      </c>
      <c r="C3" s="101" t="s">
        <v>0</v>
      </c>
      <c r="D3" s="101" t="s">
        <v>1</v>
      </c>
      <c r="E3" s="101" t="s">
        <v>2</v>
      </c>
      <c r="F3" s="101" t="s">
        <v>10</v>
      </c>
    </row>
    <row r="4" spans="2:6" x14ac:dyDescent="0.35">
      <c r="B4" s="9" t="s">
        <v>3</v>
      </c>
      <c r="C4" s="9" t="s">
        <v>35</v>
      </c>
      <c r="D4" s="10">
        <v>65000</v>
      </c>
      <c r="E4" s="11">
        <v>0.33</v>
      </c>
      <c r="F4" s="10">
        <f>(D4+D4*E4)/52/40/60</f>
        <v>0.69270833333333337</v>
      </c>
    </row>
    <row r="5" spans="2:6" x14ac:dyDescent="0.35">
      <c r="B5" s="2" t="s">
        <v>50</v>
      </c>
      <c r="C5" s="2" t="s">
        <v>4</v>
      </c>
      <c r="D5" s="3">
        <v>0</v>
      </c>
      <c r="E5" s="4">
        <v>0</v>
      </c>
      <c r="F5" s="3">
        <f t="shared" ref="F5:F10" si="0">(D5+D5*E5)/52/40/60</f>
        <v>0</v>
      </c>
    </row>
    <row r="6" spans="2:6" x14ac:dyDescent="0.35">
      <c r="B6" s="2" t="s">
        <v>50</v>
      </c>
      <c r="C6" s="2" t="s">
        <v>5</v>
      </c>
      <c r="D6" s="3">
        <v>0</v>
      </c>
      <c r="E6" s="4">
        <v>0</v>
      </c>
      <c r="F6" s="3">
        <f t="shared" si="0"/>
        <v>0</v>
      </c>
    </row>
    <row r="7" spans="2:6" x14ac:dyDescent="0.35">
      <c r="B7" s="2" t="s">
        <v>50</v>
      </c>
      <c r="C7" s="2" t="s">
        <v>6</v>
      </c>
      <c r="D7" s="3">
        <v>0</v>
      </c>
      <c r="E7" s="4">
        <v>0</v>
      </c>
      <c r="F7" s="3">
        <f t="shared" si="0"/>
        <v>0</v>
      </c>
    </row>
    <row r="8" spans="2:6" x14ac:dyDescent="0.35">
      <c r="B8" s="2" t="s">
        <v>50</v>
      </c>
      <c r="C8" s="2" t="s">
        <v>7</v>
      </c>
      <c r="D8" s="3">
        <v>0</v>
      </c>
      <c r="E8" s="4">
        <v>0</v>
      </c>
      <c r="F8" s="3">
        <f t="shared" si="0"/>
        <v>0</v>
      </c>
    </row>
    <row r="9" spans="2:6" x14ac:dyDescent="0.35">
      <c r="B9" s="2" t="s">
        <v>50</v>
      </c>
      <c r="C9" s="2" t="s">
        <v>8</v>
      </c>
      <c r="D9" s="3">
        <v>0</v>
      </c>
      <c r="E9" s="4">
        <v>0</v>
      </c>
      <c r="F9" s="3">
        <f t="shared" si="0"/>
        <v>0</v>
      </c>
    </row>
    <row r="10" spans="2:6" x14ac:dyDescent="0.35">
      <c r="B10" s="2" t="s">
        <v>50</v>
      </c>
      <c r="C10" s="2" t="s">
        <v>9</v>
      </c>
      <c r="D10" s="3">
        <v>0</v>
      </c>
      <c r="E10" s="4">
        <v>0</v>
      </c>
      <c r="F10" s="3">
        <f t="shared" si="0"/>
        <v>0</v>
      </c>
    </row>
    <row r="11" spans="2:6" ht="30.5" customHeight="1" x14ac:dyDescent="0.35">
      <c r="B11" s="5" t="s">
        <v>28</v>
      </c>
      <c r="C11" s="5" t="s">
        <v>37</v>
      </c>
      <c r="D11" s="6">
        <v>0</v>
      </c>
      <c r="E11" s="7">
        <v>0</v>
      </c>
      <c r="F11" s="6">
        <f>(D11+D11*E11)/52/40/60</f>
        <v>0</v>
      </c>
    </row>
    <row r="12" spans="2:6" ht="29" x14ac:dyDescent="0.35">
      <c r="B12" s="5" t="s">
        <v>28</v>
      </c>
      <c r="C12" s="5" t="s">
        <v>11</v>
      </c>
      <c r="D12" s="6">
        <v>0</v>
      </c>
      <c r="E12" s="7">
        <v>0</v>
      </c>
      <c r="F12" s="6">
        <f t="shared" ref="F12:F17" si="1">(D12+D12*E12)/52/40/60</f>
        <v>0</v>
      </c>
    </row>
    <row r="13" spans="2:6" ht="29" x14ac:dyDescent="0.35">
      <c r="B13" s="5" t="s">
        <v>28</v>
      </c>
      <c r="C13" s="5" t="s">
        <v>12</v>
      </c>
      <c r="D13" s="6">
        <v>0</v>
      </c>
      <c r="E13" s="7">
        <v>0</v>
      </c>
      <c r="F13" s="6">
        <f t="shared" si="1"/>
        <v>0</v>
      </c>
    </row>
    <row r="14" spans="2:6" ht="29" x14ac:dyDescent="0.35">
      <c r="B14" s="5" t="s">
        <v>28</v>
      </c>
      <c r="C14" s="5" t="s">
        <v>13</v>
      </c>
      <c r="D14" s="6">
        <v>0</v>
      </c>
      <c r="E14" s="7">
        <v>0</v>
      </c>
      <c r="F14" s="6">
        <f t="shared" si="1"/>
        <v>0</v>
      </c>
    </row>
    <row r="15" spans="2:6" ht="29" x14ac:dyDescent="0.35">
      <c r="B15" s="5" t="s">
        <v>28</v>
      </c>
      <c r="C15" s="5" t="s">
        <v>14</v>
      </c>
      <c r="D15" s="6">
        <v>0</v>
      </c>
      <c r="E15" s="7">
        <v>0</v>
      </c>
      <c r="F15" s="6">
        <f t="shared" si="1"/>
        <v>0</v>
      </c>
    </row>
    <row r="16" spans="2:6" ht="29" x14ac:dyDescent="0.35">
      <c r="B16" s="5" t="s">
        <v>28</v>
      </c>
      <c r="C16" s="5" t="s">
        <v>15</v>
      </c>
      <c r="D16" s="6">
        <v>0</v>
      </c>
      <c r="E16" s="7">
        <v>0</v>
      </c>
      <c r="F16" s="6">
        <f t="shared" si="1"/>
        <v>0</v>
      </c>
    </row>
    <row r="17" spans="2:6" ht="29" x14ac:dyDescent="0.35">
      <c r="B17" s="5" t="s">
        <v>28</v>
      </c>
      <c r="C17" s="5" t="s">
        <v>16</v>
      </c>
      <c r="D17" s="6">
        <v>0</v>
      </c>
      <c r="E17" s="7">
        <v>0</v>
      </c>
      <c r="F17" s="6">
        <f t="shared" si="1"/>
        <v>0</v>
      </c>
    </row>
    <row r="18" spans="2:6" ht="29" x14ac:dyDescent="0.35">
      <c r="B18" s="17" t="s">
        <v>29</v>
      </c>
      <c r="C18" s="17" t="s">
        <v>34</v>
      </c>
      <c r="D18" s="18">
        <v>0</v>
      </c>
      <c r="E18" s="19">
        <v>0</v>
      </c>
      <c r="F18" s="18">
        <f>(D18+D18*E18)/52/40/60</f>
        <v>0</v>
      </c>
    </row>
    <row r="19" spans="2:6" ht="29" x14ac:dyDescent="0.35">
      <c r="B19" s="17" t="s">
        <v>29</v>
      </c>
      <c r="C19" s="17" t="s">
        <v>11</v>
      </c>
      <c r="D19" s="18">
        <v>0</v>
      </c>
      <c r="E19" s="19">
        <v>0</v>
      </c>
      <c r="F19" s="18">
        <f t="shared" ref="F19:F24" si="2">(D19+D19*E19)/52/40/60</f>
        <v>0</v>
      </c>
    </row>
    <row r="20" spans="2:6" ht="29" x14ac:dyDescent="0.35">
      <c r="B20" s="17" t="s">
        <v>29</v>
      </c>
      <c r="C20" s="17" t="s">
        <v>12</v>
      </c>
      <c r="D20" s="18">
        <v>0</v>
      </c>
      <c r="E20" s="19">
        <v>0</v>
      </c>
      <c r="F20" s="18">
        <f t="shared" si="2"/>
        <v>0</v>
      </c>
    </row>
    <row r="21" spans="2:6" ht="29" x14ac:dyDescent="0.35">
      <c r="B21" s="17" t="s">
        <v>29</v>
      </c>
      <c r="C21" s="17" t="s">
        <v>13</v>
      </c>
      <c r="D21" s="18">
        <v>0</v>
      </c>
      <c r="E21" s="19">
        <v>0</v>
      </c>
      <c r="F21" s="18">
        <f t="shared" si="2"/>
        <v>0</v>
      </c>
    </row>
    <row r="22" spans="2:6" ht="29" x14ac:dyDescent="0.35">
      <c r="B22" s="17" t="s">
        <v>29</v>
      </c>
      <c r="C22" s="17" t="s">
        <v>14</v>
      </c>
      <c r="D22" s="18">
        <v>0</v>
      </c>
      <c r="E22" s="19">
        <v>0</v>
      </c>
      <c r="F22" s="18">
        <f t="shared" si="2"/>
        <v>0</v>
      </c>
    </row>
    <row r="23" spans="2:6" ht="29" x14ac:dyDescent="0.35">
      <c r="B23" s="17" t="s">
        <v>29</v>
      </c>
      <c r="C23" s="17" t="s">
        <v>15</v>
      </c>
      <c r="D23" s="18">
        <v>0</v>
      </c>
      <c r="E23" s="19">
        <v>0</v>
      </c>
      <c r="F23" s="18">
        <f t="shared" si="2"/>
        <v>0</v>
      </c>
    </row>
    <row r="24" spans="2:6" ht="29" x14ac:dyDescent="0.35">
      <c r="B24" s="17" t="s">
        <v>29</v>
      </c>
      <c r="C24" s="17" t="s">
        <v>16</v>
      </c>
      <c r="D24" s="18">
        <v>0</v>
      </c>
      <c r="E24" s="19">
        <v>0</v>
      </c>
      <c r="F24" s="18">
        <f t="shared" si="2"/>
        <v>0</v>
      </c>
    </row>
  </sheetData>
  <mergeCells count="1">
    <mergeCell ref="B2:F2"/>
  </mergeCells>
  <phoneticPr fontId="3" type="noConversion"/>
  <pageMargins left="0.7" right="0.7" top="0.75" bottom="0.75" header="0.3" footer="0.3"/>
  <pageSetup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9ADE6-EEFC-4D28-A67B-5C6D10C51C69}">
  <dimension ref="A1:T19"/>
  <sheetViews>
    <sheetView workbookViewId="0">
      <selection activeCell="B3" sqref="B3:B18"/>
    </sheetView>
  </sheetViews>
  <sheetFormatPr defaultRowHeight="14.5" x14ac:dyDescent="0.35"/>
  <cols>
    <col min="1" max="1" width="2.453125" style="1" customWidth="1"/>
    <col min="2" max="2" width="24.1796875" style="1" customWidth="1"/>
    <col min="3" max="3" width="11.81640625" style="1" customWidth="1"/>
    <col min="4" max="4" width="11.36328125" style="1" customWidth="1"/>
    <col min="5" max="5" width="9.1796875" style="1" customWidth="1"/>
    <col min="6" max="8" width="10.6328125" style="1" customWidth="1"/>
    <col min="9" max="9" width="9.26953125" style="1" customWidth="1"/>
    <col min="10" max="12" width="10" style="1" customWidth="1"/>
    <col min="13" max="13" width="9.453125" style="1" customWidth="1"/>
    <col min="14" max="16" width="10.453125" style="1" customWidth="1"/>
    <col min="17" max="17" width="9.26953125" style="1" customWidth="1"/>
    <col min="18" max="18" width="10.453125" style="1" customWidth="1"/>
    <col min="19" max="16384" width="8.7265625" style="1"/>
  </cols>
  <sheetData>
    <row r="1" spans="1:20" s="8" customFormat="1" ht="15" thickBot="1" x14ac:dyDescent="0.4">
      <c r="A1" s="104"/>
      <c r="B1" s="106"/>
      <c r="C1" s="105"/>
      <c r="D1" s="99" t="s">
        <v>3</v>
      </c>
      <c r="E1" s="99"/>
      <c r="F1" s="99"/>
      <c r="G1" s="99"/>
      <c r="H1" s="100" t="s">
        <v>50</v>
      </c>
      <c r="I1" s="100"/>
      <c r="J1" s="100"/>
      <c r="K1" s="100"/>
      <c r="L1" s="96" t="s">
        <v>28</v>
      </c>
      <c r="M1" s="96"/>
      <c r="N1" s="96"/>
      <c r="O1" s="96"/>
      <c r="P1" s="97" t="s">
        <v>29</v>
      </c>
      <c r="Q1" s="97"/>
      <c r="R1" s="97"/>
      <c r="S1" s="98"/>
      <c r="T1" s="56"/>
    </row>
    <row r="2" spans="1:20" s="8" customFormat="1" ht="43.5" customHeight="1" x14ac:dyDescent="0.35">
      <c r="A2" s="104"/>
      <c r="B2" s="108" t="s">
        <v>52</v>
      </c>
      <c r="C2" s="57" t="s">
        <v>18</v>
      </c>
      <c r="D2" s="12" t="s">
        <v>31</v>
      </c>
      <c r="E2" s="13" t="s">
        <v>30</v>
      </c>
      <c r="F2" s="12" t="s">
        <v>10</v>
      </c>
      <c r="G2" s="12" t="s">
        <v>32</v>
      </c>
      <c r="H2" s="20" t="s">
        <v>31</v>
      </c>
      <c r="I2" s="21" t="s">
        <v>30</v>
      </c>
      <c r="J2" s="20" t="s">
        <v>10</v>
      </c>
      <c r="K2" s="20" t="s">
        <v>32</v>
      </c>
      <c r="L2" s="26" t="s">
        <v>31</v>
      </c>
      <c r="M2" s="27" t="s">
        <v>30</v>
      </c>
      <c r="N2" s="26" t="s">
        <v>10</v>
      </c>
      <c r="O2" s="26" t="s">
        <v>32</v>
      </c>
      <c r="P2" s="33" t="s">
        <v>31</v>
      </c>
      <c r="Q2" s="34" t="s">
        <v>30</v>
      </c>
      <c r="R2" s="33" t="s">
        <v>10</v>
      </c>
      <c r="S2" s="58" t="s">
        <v>32</v>
      </c>
      <c r="T2" s="56"/>
    </row>
    <row r="3" spans="1:20" x14ac:dyDescent="0.35">
      <c r="A3" s="103"/>
      <c r="B3" s="109" t="s">
        <v>53</v>
      </c>
      <c r="C3" s="59" t="s">
        <v>17</v>
      </c>
      <c r="D3" s="14">
        <v>5</v>
      </c>
      <c r="E3" s="9" t="str">
        <f>Personnel!$C$4</f>
        <v>EX</v>
      </c>
      <c r="F3" s="10">
        <f>Personnel!$F$4</f>
        <v>0.69270833333333337</v>
      </c>
      <c r="G3" s="10">
        <f t="shared" ref="G3:G12" si="0">F3*D3</f>
        <v>3.463541666666667</v>
      </c>
      <c r="H3" s="22"/>
      <c r="I3" s="2"/>
      <c r="J3" s="23"/>
      <c r="K3" s="23"/>
      <c r="L3" s="28"/>
      <c r="M3" s="29"/>
      <c r="N3" s="30"/>
      <c r="O3" s="30"/>
      <c r="P3" s="35"/>
      <c r="Q3" s="36"/>
      <c r="R3" s="37"/>
      <c r="S3" s="62"/>
      <c r="T3" s="40"/>
    </row>
    <row r="4" spans="1:20" x14ac:dyDescent="0.35">
      <c r="A4" s="103"/>
      <c r="B4" s="109"/>
      <c r="C4" s="59" t="s">
        <v>19</v>
      </c>
      <c r="D4" s="14">
        <v>10</v>
      </c>
      <c r="E4" s="9" t="str">
        <f>Personnel!$C$4</f>
        <v>EX</v>
      </c>
      <c r="F4" s="10">
        <f>Personnel!$F$4</f>
        <v>0.69270833333333337</v>
      </c>
      <c r="G4" s="10">
        <f t="shared" si="0"/>
        <v>6.9270833333333339</v>
      </c>
      <c r="H4" s="22"/>
      <c r="I4" s="2"/>
      <c r="J4" s="23"/>
      <c r="K4" s="23"/>
      <c r="L4" s="28"/>
      <c r="M4" s="29"/>
      <c r="N4" s="30"/>
      <c r="O4" s="30"/>
      <c r="P4" s="35"/>
      <c r="Q4" s="36"/>
      <c r="R4" s="37"/>
      <c r="S4" s="62"/>
      <c r="T4" s="40"/>
    </row>
    <row r="5" spans="1:20" x14ac:dyDescent="0.35">
      <c r="A5" s="103"/>
      <c r="B5" s="109"/>
      <c r="C5" s="59" t="s">
        <v>20</v>
      </c>
      <c r="D5" s="14">
        <v>17</v>
      </c>
      <c r="E5" s="9" t="str">
        <f>Personnel!$C$4</f>
        <v>EX</v>
      </c>
      <c r="F5" s="10">
        <f>Personnel!$F$4</f>
        <v>0.69270833333333337</v>
      </c>
      <c r="G5" s="10">
        <f t="shared" si="0"/>
        <v>11.776041666666668</v>
      </c>
      <c r="H5" s="22"/>
      <c r="I5" s="2"/>
      <c r="J5" s="23"/>
      <c r="K5" s="23"/>
      <c r="L5" s="28"/>
      <c r="M5" s="29"/>
      <c r="N5" s="30"/>
      <c r="O5" s="30"/>
      <c r="P5" s="35"/>
      <c r="Q5" s="36"/>
      <c r="R5" s="37"/>
      <c r="S5" s="62"/>
      <c r="T5" s="40"/>
    </row>
    <row r="6" spans="1:20" x14ac:dyDescent="0.35">
      <c r="A6" s="103"/>
      <c r="B6" s="109"/>
      <c r="C6" s="59" t="s">
        <v>21</v>
      </c>
      <c r="D6" s="14">
        <v>25</v>
      </c>
      <c r="E6" s="9" t="str">
        <f>Personnel!$C$4</f>
        <v>EX</v>
      </c>
      <c r="F6" s="10">
        <f>Personnel!$F$4</f>
        <v>0.69270833333333337</v>
      </c>
      <c r="G6" s="10">
        <f t="shared" si="0"/>
        <v>17.317708333333336</v>
      </c>
      <c r="H6" s="22"/>
      <c r="I6" s="2"/>
      <c r="J6" s="23"/>
      <c r="K6" s="23"/>
      <c r="L6" s="28"/>
      <c r="M6" s="29"/>
      <c r="N6" s="30"/>
      <c r="O6" s="30"/>
      <c r="P6" s="35"/>
      <c r="Q6" s="36"/>
      <c r="R6" s="37"/>
      <c r="S6" s="62"/>
      <c r="T6" s="40"/>
    </row>
    <row r="7" spans="1:20" x14ac:dyDescent="0.35">
      <c r="A7" s="103"/>
      <c r="B7" s="109"/>
      <c r="C7" s="59" t="s">
        <v>22</v>
      </c>
      <c r="D7" s="14">
        <v>3</v>
      </c>
      <c r="E7" s="9" t="str">
        <f>Personnel!$C$4</f>
        <v>EX</v>
      </c>
      <c r="F7" s="10">
        <f>Personnel!$F$4</f>
        <v>0.69270833333333337</v>
      </c>
      <c r="G7" s="10">
        <f t="shared" si="0"/>
        <v>2.078125</v>
      </c>
      <c r="H7" s="22"/>
      <c r="I7" s="2"/>
      <c r="J7" s="23"/>
      <c r="K7" s="23"/>
      <c r="L7" s="28"/>
      <c r="M7" s="29"/>
      <c r="N7" s="30"/>
      <c r="O7" s="30"/>
      <c r="P7" s="35"/>
      <c r="Q7" s="36"/>
      <c r="R7" s="37"/>
      <c r="S7" s="62"/>
      <c r="T7" s="40"/>
    </row>
    <row r="8" spans="1:20" x14ac:dyDescent="0.35">
      <c r="A8" s="103"/>
      <c r="B8" s="109"/>
      <c r="C8" s="59" t="s">
        <v>23</v>
      </c>
      <c r="D8" s="14">
        <v>8</v>
      </c>
      <c r="E8" s="9" t="str">
        <f>Personnel!$C$4</f>
        <v>EX</v>
      </c>
      <c r="F8" s="10">
        <f>Personnel!$F$4</f>
        <v>0.69270833333333337</v>
      </c>
      <c r="G8" s="10">
        <f t="shared" si="0"/>
        <v>5.541666666666667</v>
      </c>
      <c r="H8" s="22"/>
      <c r="I8" s="2"/>
      <c r="J8" s="23"/>
      <c r="K8" s="23"/>
      <c r="L8" s="28"/>
      <c r="M8" s="29"/>
      <c r="N8" s="30"/>
      <c r="O8" s="30"/>
      <c r="P8" s="35"/>
      <c r="Q8" s="36"/>
      <c r="R8" s="37"/>
      <c r="S8" s="62"/>
      <c r="T8" s="40"/>
    </row>
    <row r="9" spans="1:20" x14ac:dyDescent="0.35">
      <c r="A9" s="103"/>
      <c r="B9" s="109"/>
      <c r="C9" s="59" t="s">
        <v>24</v>
      </c>
      <c r="D9" s="14">
        <v>15</v>
      </c>
      <c r="E9" s="9" t="str">
        <f>Personnel!$C$4</f>
        <v>EX</v>
      </c>
      <c r="F9" s="10">
        <f>Personnel!$F$4</f>
        <v>0.69270833333333337</v>
      </c>
      <c r="G9" s="10">
        <f t="shared" si="0"/>
        <v>10.390625</v>
      </c>
      <c r="H9" s="22"/>
      <c r="I9" s="2"/>
      <c r="J9" s="23"/>
      <c r="K9" s="23"/>
      <c r="L9" s="28"/>
      <c r="M9" s="29"/>
      <c r="N9" s="30"/>
      <c r="O9" s="30"/>
      <c r="P9" s="35"/>
      <c r="Q9" s="36"/>
      <c r="R9" s="37"/>
      <c r="S9" s="62"/>
      <c r="T9" s="40"/>
    </row>
    <row r="10" spans="1:20" x14ac:dyDescent="0.35">
      <c r="A10" s="103"/>
      <c r="B10" s="109"/>
      <c r="C10" s="59" t="s">
        <v>25</v>
      </c>
      <c r="D10" s="14">
        <v>5</v>
      </c>
      <c r="E10" s="9" t="str">
        <f>Personnel!$C$4</f>
        <v>EX</v>
      </c>
      <c r="F10" s="10">
        <f>Personnel!$F$4</f>
        <v>0.69270833333333337</v>
      </c>
      <c r="G10" s="10">
        <f t="shared" si="0"/>
        <v>3.463541666666667</v>
      </c>
      <c r="H10" s="22"/>
      <c r="I10" s="2"/>
      <c r="J10" s="23"/>
      <c r="K10" s="23"/>
      <c r="L10" s="28"/>
      <c r="M10" s="29"/>
      <c r="N10" s="30"/>
      <c r="O10" s="30"/>
      <c r="P10" s="35"/>
      <c r="Q10" s="36"/>
      <c r="R10" s="37"/>
      <c r="S10" s="62"/>
      <c r="T10" s="40"/>
    </row>
    <row r="11" spans="1:20" x14ac:dyDescent="0.35">
      <c r="A11" s="103"/>
      <c r="B11" s="109"/>
      <c r="C11" s="59" t="s">
        <v>26</v>
      </c>
      <c r="D11" s="14">
        <v>5</v>
      </c>
      <c r="E11" s="9" t="str">
        <f>Personnel!$C$4</f>
        <v>EX</v>
      </c>
      <c r="F11" s="10">
        <f>Personnel!$F$4</f>
        <v>0.69270833333333337</v>
      </c>
      <c r="G11" s="10">
        <f t="shared" si="0"/>
        <v>3.463541666666667</v>
      </c>
      <c r="H11" s="22"/>
      <c r="I11" s="2"/>
      <c r="J11" s="23"/>
      <c r="K11" s="23"/>
      <c r="L11" s="28"/>
      <c r="M11" s="29"/>
      <c r="N11" s="30"/>
      <c r="O11" s="30"/>
      <c r="P11" s="35"/>
      <c r="Q11" s="36"/>
      <c r="R11" s="37"/>
      <c r="S11" s="62"/>
      <c r="T11" s="40"/>
    </row>
    <row r="12" spans="1:20" x14ac:dyDescent="0.35">
      <c r="A12" s="103"/>
      <c r="B12" s="110"/>
      <c r="C12" s="59" t="s">
        <v>27</v>
      </c>
      <c r="D12" s="14">
        <v>3</v>
      </c>
      <c r="E12" s="9" t="str">
        <f>Personnel!$C$4</f>
        <v>EX</v>
      </c>
      <c r="F12" s="10">
        <f>Personnel!$F$4</f>
        <v>0.69270833333333337</v>
      </c>
      <c r="G12" s="10">
        <f t="shared" si="0"/>
        <v>2.078125</v>
      </c>
      <c r="H12" s="22"/>
      <c r="I12" s="2"/>
      <c r="J12" s="23"/>
      <c r="K12" s="23"/>
      <c r="L12" s="28"/>
      <c r="M12" s="29"/>
      <c r="N12" s="30"/>
      <c r="O12" s="30"/>
      <c r="P12" s="35"/>
      <c r="Q12" s="36"/>
      <c r="R12" s="37"/>
      <c r="S12" s="62"/>
      <c r="T12" s="40"/>
    </row>
    <row r="13" spans="1:20" ht="29.5" thickBot="1" x14ac:dyDescent="0.4">
      <c r="A13" s="103"/>
      <c r="B13" s="111" t="s">
        <v>54</v>
      </c>
      <c r="C13" s="89" t="s">
        <v>38</v>
      </c>
      <c r="D13" s="53">
        <f>SUM(D3:D12)</f>
        <v>96</v>
      </c>
      <c r="E13" s="67" t="s">
        <v>33</v>
      </c>
      <c r="F13" s="67" t="s">
        <v>33</v>
      </c>
      <c r="G13" s="68">
        <f>SUM(G3:G12)</f>
        <v>66.5</v>
      </c>
      <c r="H13" s="69">
        <f>SUM(H3:H12)</f>
        <v>0</v>
      </c>
      <c r="I13" s="70" t="s">
        <v>33</v>
      </c>
      <c r="J13" s="70" t="s">
        <v>33</v>
      </c>
      <c r="K13" s="54">
        <f>SUM(K3:K12)</f>
        <v>0</v>
      </c>
      <c r="L13" s="71">
        <f>SUM(L3:L12)</f>
        <v>0</v>
      </c>
      <c r="M13" s="72" t="s">
        <v>33</v>
      </c>
      <c r="N13" s="72" t="s">
        <v>33</v>
      </c>
      <c r="O13" s="55">
        <f>SUM(O3:O12)</f>
        <v>0</v>
      </c>
      <c r="P13" s="73">
        <f>SUM(P3:P12)</f>
        <v>0</v>
      </c>
      <c r="Q13" s="74" t="s">
        <v>33</v>
      </c>
      <c r="R13" s="74" t="s">
        <v>33</v>
      </c>
      <c r="S13" s="75">
        <f>SUM(S3:S12)</f>
        <v>0</v>
      </c>
      <c r="T13" s="40"/>
    </row>
    <row r="14" spans="1:20" ht="29.5" thickTop="1" x14ac:dyDescent="0.35">
      <c r="A14" s="103"/>
      <c r="B14" s="112" t="s">
        <v>55</v>
      </c>
      <c r="C14" s="76" t="s">
        <v>39</v>
      </c>
      <c r="D14" s="77" t="s">
        <v>33</v>
      </c>
      <c r="E14" s="78" t="s">
        <v>33</v>
      </c>
      <c r="F14" s="78" t="s">
        <v>33</v>
      </c>
      <c r="G14" s="79">
        <f>SUM(G15:G17)</f>
        <v>35</v>
      </c>
      <c r="H14" s="80"/>
      <c r="I14" s="81"/>
      <c r="J14" s="81"/>
      <c r="K14" s="82">
        <f>SUM(K15:K17)</f>
        <v>0</v>
      </c>
      <c r="L14" s="83"/>
      <c r="M14" s="84"/>
      <c r="N14" s="84"/>
      <c r="O14" s="85">
        <f>SUM(O15:O17)</f>
        <v>0</v>
      </c>
      <c r="P14" s="86"/>
      <c r="Q14" s="87"/>
      <c r="R14" s="87"/>
      <c r="S14" s="88">
        <f>SUM(S15:S17)</f>
        <v>0</v>
      </c>
      <c r="T14" s="40"/>
    </row>
    <row r="15" spans="1:20" x14ac:dyDescent="0.35">
      <c r="A15" s="103"/>
      <c r="B15" s="113" t="s">
        <v>56</v>
      </c>
      <c r="C15" s="63" t="s">
        <v>40</v>
      </c>
      <c r="D15" s="61" t="s">
        <v>33</v>
      </c>
      <c r="E15" s="15" t="s">
        <v>33</v>
      </c>
      <c r="F15" s="15" t="s">
        <v>33</v>
      </c>
      <c r="G15" s="16">
        <v>25</v>
      </c>
      <c r="H15" s="24"/>
      <c r="I15" s="25"/>
      <c r="J15" s="25"/>
      <c r="K15" s="23"/>
      <c r="L15" s="31"/>
      <c r="M15" s="32"/>
      <c r="N15" s="32"/>
      <c r="O15" s="30"/>
      <c r="P15" s="38"/>
      <c r="Q15" s="39"/>
      <c r="R15" s="39"/>
      <c r="S15" s="62"/>
      <c r="T15" s="40"/>
    </row>
    <row r="16" spans="1:20" x14ac:dyDescent="0.35">
      <c r="A16" s="103"/>
      <c r="B16" s="114"/>
      <c r="C16" s="63" t="s">
        <v>41</v>
      </c>
      <c r="D16" s="61" t="s">
        <v>33</v>
      </c>
      <c r="E16" s="15" t="s">
        <v>33</v>
      </c>
      <c r="F16" s="15" t="s">
        <v>33</v>
      </c>
      <c r="G16" s="16">
        <v>5</v>
      </c>
      <c r="H16" s="24"/>
      <c r="I16" s="25"/>
      <c r="J16" s="25"/>
      <c r="K16" s="23"/>
      <c r="L16" s="31"/>
      <c r="M16" s="32"/>
      <c r="N16" s="32"/>
      <c r="O16" s="30"/>
      <c r="P16" s="38"/>
      <c r="Q16" s="39"/>
      <c r="R16" s="39"/>
      <c r="S16" s="62"/>
      <c r="T16" s="40"/>
    </row>
    <row r="17" spans="1:20" ht="15" thickBot="1" x14ac:dyDescent="0.4">
      <c r="A17" s="103"/>
      <c r="B17" s="115"/>
      <c r="C17" s="65" t="s">
        <v>42</v>
      </c>
      <c r="D17" s="66" t="s">
        <v>33</v>
      </c>
      <c r="E17" s="67" t="s">
        <v>33</v>
      </c>
      <c r="F17" s="67" t="s">
        <v>33</v>
      </c>
      <c r="G17" s="68">
        <v>5</v>
      </c>
      <c r="H17" s="69"/>
      <c r="I17" s="70"/>
      <c r="J17" s="70"/>
      <c r="K17" s="54"/>
      <c r="L17" s="71"/>
      <c r="M17" s="72"/>
      <c r="N17" s="72"/>
      <c r="O17" s="55"/>
      <c r="P17" s="73"/>
      <c r="Q17" s="74"/>
      <c r="R17" s="74"/>
      <c r="S17" s="75"/>
      <c r="T17" s="40"/>
    </row>
    <row r="18" spans="1:20" ht="44.5" thickTop="1" thickBot="1" x14ac:dyDescent="0.4">
      <c r="A18" s="103"/>
      <c r="B18" s="116" t="s">
        <v>57</v>
      </c>
      <c r="C18" s="64" t="s">
        <v>43</v>
      </c>
      <c r="D18" s="60" t="s">
        <v>33</v>
      </c>
      <c r="E18" s="42" t="s">
        <v>33</v>
      </c>
      <c r="F18" s="42" t="s">
        <v>33</v>
      </c>
      <c r="G18" s="43">
        <f>G17+G13</f>
        <v>71.5</v>
      </c>
      <c r="H18" s="44"/>
      <c r="I18" s="45"/>
      <c r="J18" s="45"/>
      <c r="K18" s="46">
        <f>K17+K13</f>
        <v>0</v>
      </c>
      <c r="L18" s="47"/>
      <c r="M18" s="48"/>
      <c r="N18" s="48"/>
      <c r="O18" s="49">
        <f>O17+O13</f>
        <v>0</v>
      </c>
      <c r="P18" s="50"/>
      <c r="Q18" s="51"/>
      <c r="R18" s="51"/>
      <c r="S18" s="52">
        <f>S17+S13</f>
        <v>0</v>
      </c>
      <c r="T18" s="40"/>
    </row>
    <row r="19" spans="1:20" x14ac:dyDescent="0.35">
      <c r="A19" s="41"/>
      <c r="B19" s="41"/>
      <c r="C19" s="41"/>
      <c r="D19" s="41"/>
      <c r="E19" s="41"/>
      <c r="F19" s="41"/>
      <c r="G19" s="41"/>
      <c r="H19" s="41"/>
      <c r="I19" s="41"/>
      <c r="J19" s="41"/>
      <c r="K19" s="41"/>
      <c r="L19" s="41"/>
      <c r="M19" s="41"/>
      <c r="N19" s="41"/>
      <c r="O19" s="41"/>
      <c r="P19" s="41"/>
      <c r="Q19" s="41"/>
      <c r="R19" s="41"/>
      <c r="S19" s="41"/>
    </row>
  </sheetData>
  <mergeCells count="6">
    <mergeCell ref="B15:B17"/>
    <mergeCell ref="B3:B12"/>
    <mergeCell ref="L1:O1"/>
    <mergeCell ref="P1:S1"/>
    <mergeCell ref="D1:G1"/>
    <mergeCell ref="H1:K1"/>
  </mergeCells>
  <phoneticPr fontId="3" type="noConversion"/>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BFCCA-08CE-4FBC-9FBE-56D549D1B22D}">
  <dimension ref="B1:K8"/>
  <sheetViews>
    <sheetView tabSelected="1" workbookViewId="0">
      <selection activeCell="P7" sqref="P7"/>
    </sheetView>
  </sheetViews>
  <sheetFormatPr defaultRowHeight="14.5" x14ac:dyDescent="0.35"/>
  <cols>
    <col min="1" max="1" width="3" customWidth="1"/>
    <col min="2" max="2" width="10.453125" customWidth="1"/>
    <col min="3" max="3" width="11.453125" customWidth="1"/>
    <col min="4" max="4" width="9.36328125" customWidth="1"/>
    <col min="7" max="7" width="1.08984375" customWidth="1"/>
    <col min="8" max="8" width="12" customWidth="1"/>
    <col min="9" max="9" width="11.1796875" customWidth="1"/>
    <col min="10" max="11" width="10.08984375" bestFit="1" customWidth="1"/>
  </cols>
  <sheetData>
    <row r="1" spans="2:11" ht="15" thickBot="1" x14ac:dyDescent="0.4"/>
    <row r="2" spans="2:11" ht="28.5" customHeight="1" thickBot="1" x14ac:dyDescent="0.4">
      <c r="B2" s="117" t="s">
        <v>58</v>
      </c>
      <c r="C2" s="118"/>
      <c r="D2" s="118"/>
      <c r="E2" s="118"/>
      <c r="F2" s="118"/>
      <c r="G2" s="118"/>
      <c r="H2" s="118"/>
      <c r="I2" s="118"/>
      <c r="J2" s="118"/>
      <c r="K2" s="119"/>
    </row>
    <row r="3" spans="2:11" x14ac:dyDescent="0.35">
      <c r="B3" s="41"/>
      <c r="C3" s="129" t="s">
        <v>44</v>
      </c>
      <c r="D3" s="129"/>
      <c r="E3" s="129"/>
      <c r="F3" s="129"/>
      <c r="G3" s="102"/>
      <c r="H3" s="129" t="s">
        <v>45</v>
      </c>
      <c r="I3" s="129"/>
      <c r="J3" s="129"/>
      <c r="K3" s="129"/>
    </row>
    <row r="4" spans="2:11" ht="29" x14ac:dyDescent="0.35">
      <c r="B4" s="1"/>
      <c r="C4" s="90" t="s">
        <v>46</v>
      </c>
      <c r="D4" s="90" t="s">
        <v>47</v>
      </c>
      <c r="E4" s="90" t="s">
        <v>48</v>
      </c>
      <c r="F4" s="90" t="s">
        <v>49</v>
      </c>
      <c r="G4" s="91"/>
      <c r="H4" s="90" t="s">
        <v>46</v>
      </c>
      <c r="I4" s="90" t="s">
        <v>47</v>
      </c>
      <c r="J4" s="90" t="s">
        <v>48</v>
      </c>
      <c r="K4" s="90" t="s">
        <v>49</v>
      </c>
    </row>
    <row r="5" spans="2:11" x14ac:dyDescent="0.35">
      <c r="B5" s="9" t="s">
        <v>3</v>
      </c>
      <c r="C5" s="14">
        <f>'Weekly Cost Tracker'!D13</f>
        <v>96</v>
      </c>
      <c r="D5" s="92">
        <f>'Weekly Cost Tracker'!G13</f>
        <v>66.5</v>
      </c>
      <c r="E5" s="92">
        <f>'Weekly Cost Tracker'!G14</f>
        <v>35</v>
      </c>
      <c r="F5" s="92">
        <f>'Weekly Cost Tracker'!G18</f>
        <v>71.5</v>
      </c>
      <c r="G5" s="1"/>
      <c r="H5" s="9">
        <f>C5*52</f>
        <v>4992</v>
      </c>
      <c r="I5" s="16">
        <f t="shared" ref="I5:K5" si="0">D5*52</f>
        <v>3458</v>
      </c>
      <c r="J5" s="16">
        <f t="shared" si="0"/>
        <v>1820</v>
      </c>
      <c r="K5" s="16">
        <f t="shared" si="0"/>
        <v>3718</v>
      </c>
    </row>
    <row r="6" spans="2:11" x14ac:dyDescent="0.35">
      <c r="B6" s="2" t="s">
        <v>50</v>
      </c>
      <c r="C6" s="24">
        <f>'Weekly Cost Tracker'!H13</f>
        <v>0</v>
      </c>
      <c r="D6" s="93">
        <f>'Weekly Cost Tracker'!K13</f>
        <v>0</v>
      </c>
      <c r="E6" s="93">
        <f>'Weekly Cost Tracker'!K14</f>
        <v>0</v>
      </c>
      <c r="F6" s="93">
        <f>'Weekly Cost Tracker'!K18</f>
        <v>0</v>
      </c>
      <c r="G6" s="1"/>
      <c r="H6" s="2">
        <f t="shared" ref="H6:H8" si="1">C6*52</f>
        <v>0</v>
      </c>
      <c r="I6" s="23">
        <f t="shared" ref="I6:I8" si="2">D6*52</f>
        <v>0</v>
      </c>
      <c r="J6" s="23">
        <f t="shared" ref="J6:J8" si="3">E6*52</f>
        <v>0</v>
      </c>
      <c r="K6" s="23">
        <f t="shared" ref="K6:K8" si="4">F6*52</f>
        <v>0</v>
      </c>
    </row>
    <row r="7" spans="2:11" ht="29" x14ac:dyDescent="0.35">
      <c r="B7" s="5" t="s">
        <v>28</v>
      </c>
      <c r="C7" s="31">
        <f>'Weekly Cost Tracker'!L13</f>
        <v>0</v>
      </c>
      <c r="D7" s="94">
        <f>'Weekly Cost Tracker'!O13</f>
        <v>0</v>
      </c>
      <c r="E7" s="94">
        <f>'Weekly Cost Tracker'!O14</f>
        <v>0</v>
      </c>
      <c r="F7" s="94">
        <f>'Weekly Cost Tracker'!O18</f>
        <v>0</v>
      </c>
      <c r="G7" s="1"/>
      <c r="H7" s="29">
        <f t="shared" si="1"/>
        <v>0</v>
      </c>
      <c r="I7" s="30">
        <f t="shared" si="2"/>
        <v>0</v>
      </c>
      <c r="J7" s="30">
        <f t="shared" si="3"/>
        <v>0</v>
      </c>
      <c r="K7" s="30">
        <f t="shared" si="4"/>
        <v>0</v>
      </c>
    </row>
    <row r="8" spans="2:11" ht="29" x14ac:dyDescent="0.35">
      <c r="B8" s="17" t="s">
        <v>29</v>
      </c>
      <c r="C8" s="38">
        <f>'Weekly Cost Tracker'!P13</f>
        <v>0</v>
      </c>
      <c r="D8" s="95">
        <f>'Weekly Cost Tracker'!S13</f>
        <v>0</v>
      </c>
      <c r="E8" s="95">
        <f>'Weekly Cost Tracker'!S14</f>
        <v>0</v>
      </c>
      <c r="F8" s="95">
        <f>'Weekly Cost Tracker'!S18</f>
        <v>0</v>
      </c>
      <c r="G8" s="1"/>
      <c r="H8" s="36">
        <f t="shared" si="1"/>
        <v>0</v>
      </c>
      <c r="I8" s="37">
        <f t="shared" si="2"/>
        <v>0</v>
      </c>
      <c r="J8" s="37">
        <f t="shared" si="3"/>
        <v>0</v>
      </c>
      <c r="K8" s="37">
        <f t="shared" si="4"/>
        <v>0</v>
      </c>
    </row>
  </sheetData>
  <mergeCells count="3">
    <mergeCell ref="C3:F3"/>
    <mergeCell ref="H3:K3"/>
    <mergeCell ref="B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Personnel</vt:lpstr>
      <vt:lpstr>Weekly Cost Tracker</vt:lpstr>
      <vt:lpstr>Cost Results</vt:lpstr>
    </vt:vector>
  </TitlesOfParts>
  <Company>University of Colorado Denver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2023-06-28T22:28:09Z</dcterms:created>
  <dcterms:modified xsi:type="dcterms:W3CDTF">2023-07-05T22:48:17Z</dcterms:modified>
</cp:coreProperties>
</file>